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ndre\Documents\PÁGINA WEB\2 - Contenidos en proceso\INFORME TIPO PARA LA DESCLASIFICACIÓN DE GARAJES (GUÍA-BT-29 ED. NOV 19 REV. 4)\"/>
    </mc:Choice>
  </mc:AlternateContent>
  <xr:revisionPtr revIDLastSave="0" documentId="13_ncr:1_{44D03AB0-BF66-4391-BBDD-A8439A1A90F3}" xr6:coauthVersionLast="47" xr6:coauthVersionMax="47" xr10:uidLastSave="{00000000-0000-0000-0000-000000000000}"/>
  <bookViews>
    <workbookView xWindow="-108" yWindow="-108" windowWidth="23256" windowHeight="12456" xr2:uid="{00000000-000D-0000-FFFF-FFFF00000000}"/>
  </bookViews>
  <sheets>
    <sheet name="INFORME" sheetId="1" r:id="rId1"/>
  </sheets>
  <definedNames>
    <definedName name="_xlnm.Print_Area" localSheetId="0">INFORME!$A$1:$D$66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11" i="1"/>
  <c r="A65" i="1"/>
  <c r="D27" i="1"/>
  <c r="D29" i="1"/>
  <c r="D17" i="1"/>
  <c r="D20" i="1" s="1"/>
  <c r="D30" i="1" l="1"/>
  <c r="D22" i="1"/>
  <c r="D26" i="1" s="1"/>
  <c r="D28" i="1" s="1"/>
  <c r="D31" i="1" l="1"/>
  <c r="D35" i="1" s="1"/>
  <c r="D41" i="1" s="1"/>
  <c r="D39" i="1" l="1"/>
  <c r="D36" i="1"/>
  <c r="D37" i="1"/>
  <c r="D38" i="1"/>
  <c r="D40" i="1"/>
</calcChain>
</file>

<file path=xl/sharedStrings.xml><?xml version="1.0" encoding="utf-8"?>
<sst xmlns="http://schemas.openxmlformats.org/spreadsheetml/2006/main" count="101" uniqueCount="72">
  <si>
    <t>f</t>
  </si>
  <si>
    <t>R</t>
  </si>
  <si>
    <t>Número de renovaciones de aire necesarias</t>
  </si>
  <si>
    <t>Volumen ocupado por vehículo</t>
  </si>
  <si>
    <t>Descripción</t>
  </si>
  <si>
    <t>[-]</t>
  </si>
  <si>
    <t>[m]</t>
  </si>
  <si>
    <t>[1/h]</t>
  </si>
  <si>
    <t>Parámetro</t>
  </si>
  <si>
    <t>Unidades</t>
  </si>
  <si>
    <t>Valor</t>
  </si>
  <si>
    <t>n</t>
  </si>
  <si>
    <t>Número de plazas del garaje</t>
  </si>
  <si>
    <t>[u]</t>
  </si>
  <si>
    <r>
      <t>Q</t>
    </r>
    <r>
      <rPr>
        <vertAlign val="subscript"/>
        <sz val="11"/>
        <color theme="1"/>
        <rFont val="Abadi"/>
        <family val="2"/>
      </rPr>
      <t>Min. Total</t>
    </r>
  </si>
  <si>
    <r>
      <t>Q</t>
    </r>
    <r>
      <rPr>
        <vertAlign val="subscript"/>
        <sz val="11"/>
        <color theme="1"/>
        <rFont val="Abadi"/>
        <family val="2"/>
      </rPr>
      <t>Min. Vehículo</t>
    </r>
  </si>
  <si>
    <t>Caudal unitario requerido acorde al CTE-DB-HS3</t>
  </si>
  <si>
    <r>
      <t>Q</t>
    </r>
    <r>
      <rPr>
        <vertAlign val="subscript"/>
        <sz val="11"/>
        <color theme="1"/>
        <rFont val="Abadi"/>
        <family val="2"/>
      </rPr>
      <t>Min. Salubridad</t>
    </r>
  </si>
  <si>
    <r>
      <t>Q</t>
    </r>
    <r>
      <rPr>
        <vertAlign val="subscript"/>
        <sz val="11"/>
        <color theme="1"/>
        <rFont val="Abadi"/>
        <family val="2"/>
      </rPr>
      <t>T-REBT</t>
    </r>
    <r>
      <rPr>
        <sz val="11"/>
        <color theme="1"/>
        <rFont val="Abadi"/>
        <family val="2"/>
      </rPr>
      <t xml:space="preserve"> = Q</t>
    </r>
    <r>
      <rPr>
        <vertAlign val="subscript"/>
        <sz val="11"/>
        <color theme="1"/>
        <rFont val="Abadi"/>
        <family val="2"/>
      </rPr>
      <t>Min. Vehículo</t>
    </r>
    <r>
      <rPr>
        <sz val="11"/>
        <color theme="1"/>
        <rFont val="Abadi"/>
        <family val="2"/>
      </rPr>
      <t xml:space="preserve"> · n</t>
    </r>
  </si>
  <si>
    <r>
      <t>Q</t>
    </r>
    <r>
      <rPr>
        <vertAlign val="subscript"/>
        <sz val="11"/>
        <color theme="1"/>
        <rFont val="Abadi"/>
        <family val="2"/>
      </rPr>
      <t>T-CTE</t>
    </r>
    <r>
      <rPr>
        <sz val="11"/>
        <color theme="1"/>
        <rFont val="Abadi"/>
        <family val="2"/>
      </rPr>
      <t xml:space="preserve"> = Q</t>
    </r>
    <r>
      <rPr>
        <vertAlign val="subscript"/>
        <sz val="11"/>
        <color theme="1"/>
        <rFont val="Abadi"/>
        <family val="2"/>
      </rPr>
      <t>Min. Salubridad</t>
    </r>
    <r>
      <rPr>
        <sz val="11"/>
        <color theme="1"/>
        <rFont val="Abadi"/>
        <family val="2"/>
      </rPr>
      <t xml:space="preserve"> · n</t>
    </r>
  </si>
  <si>
    <r>
      <t>Q</t>
    </r>
    <r>
      <rPr>
        <vertAlign val="subscript"/>
        <sz val="11"/>
        <color theme="1"/>
        <rFont val="Abadi"/>
        <family val="2"/>
      </rPr>
      <t>T</t>
    </r>
    <r>
      <rPr>
        <sz val="11"/>
        <color theme="1"/>
        <rFont val="Abadi"/>
        <family val="2"/>
      </rPr>
      <t xml:space="preserve"> = MAX(Q</t>
    </r>
    <r>
      <rPr>
        <vertAlign val="subscript"/>
        <sz val="11"/>
        <color theme="1"/>
        <rFont val="Abadi"/>
        <family val="2"/>
      </rPr>
      <t>T-REBT</t>
    </r>
    <r>
      <rPr>
        <sz val="11"/>
        <color theme="1"/>
        <rFont val="Abadi"/>
        <family val="2"/>
      </rPr>
      <t>, Q</t>
    </r>
    <r>
      <rPr>
        <vertAlign val="subscript"/>
        <sz val="11"/>
        <color theme="1"/>
        <rFont val="Abadi"/>
        <family val="2"/>
      </rPr>
      <t>T-CTE</t>
    </r>
    <r>
      <rPr>
        <sz val="11"/>
        <color theme="1"/>
        <rFont val="Abadi"/>
        <family val="2"/>
      </rPr>
      <t>)</t>
    </r>
  </si>
  <si>
    <t>Cálculo del caudal total requerido para el garaje objeto de estudio</t>
  </si>
  <si>
    <r>
      <t>A</t>
    </r>
    <r>
      <rPr>
        <vertAlign val="subscript"/>
        <sz val="11"/>
        <color theme="1"/>
        <rFont val="Abadi"/>
        <family val="2"/>
      </rPr>
      <t>A</t>
    </r>
    <r>
      <rPr>
        <sz val="11"/>
        <color theme="1"/>
        <rFont val="Abadi"/>
        <family val="2"/>
      </rPr>
      <t xml:space="preserve"> = 4 · Q</t>
    </r>
    <r>
      <rPr>
        <vertAlign val="subscript"/>
        <sz val="11"/>
        <color theme="1"/>
        <rFont val="Abadi"/>
        <family val="2"/>
      </rPr>
      <t>T</t>
    </r>
  </si>
  <si>
    <r>
      <t>A</t>
    </r>
    <r>
      <rPr>
        <vertAlign val="subscript"/>
        <sz val="11"/>
        <color theme="1"/>
        <rFont val="Abadi"/>
        <family val="2"/>
      </rPr>
      <t>E</t>
    </r>
    <r>
      <rPr>
        <sz val="11"/>
        <color theme="1"/>
        <rFont val="Abadi"/>
        <family val="2"/>
      </rPr>
      <t xml:space="preserve"> = 4 · Q</t>
    </r>
    <r>
      <rPr>
        <vertAlign val="subscript"/>
        <sz val="11"/>
        <color theme="1"/>
        <rFont val="Abadi"/>
        <family val="2"/>
      </rPr>
      <t>T</t>
    </r>
  </si>
  <si>
    <t>Área efectiva de apertura de admisión</t>
  </si>
  <si>
    <t>Área efectiva de apertura de extracción</t>
  </si>
  <si>
    <t>Área efectiva de apertura de paso</t>
  </si>
  <si>
    <r>
      <t>A</t>
    </r>
    <r>
      <rPr>
        <vertAlign val="subscript"/>
        <sz val="11"/>
        <color theme="1"/>
        <rFont val="Abadi"/>
        <family val="2"/>
      </rPr>
      <t>M</t>
    </r>
    <r>
      <rPr>
        <sz val="11"/>
        <color theme="1"/>
        <rFont val="Abadi"/>
        <family val="2"/>
      </rPr>
      <t xml:space="preserve"> = 8 · Q</t>
    </r>
    <r>
      <rPr>
        <vertAlign val="subscript"/>
        <sz val="11"/>
        <color theme="1"/>
        <rFont val="Abadi"/>
        <family val="2"/>
      </rPr>
      <t>T</t>
    </r>
  </si>
  <si>
    <t>Radio para el volumen de zona peligrosa (valor conservador)</t>
  </si>
  <si>
    <t>Eficacia de la ventilación (valor más desfavorable)</t>
  </si>
  <si>
    <t>Ventilación mínima exigida por vehículo</t>
  </si>
  <si>
    <r>
      <t>A</t>
    </r>
    <r>
      <rPr>
        <vertAlign val="subscript"/>
        <sz val="11"/>
        <color theme="1"/>
        <rFont val="Abadi"/>
        <family val="2"/>
      </rPr>
      <t>P</t>
    </r>
    <r>
      <rPr>
        <sz val="11"/>
        <color theme="1"/>
        <rFont val="Abadi"/>
        <family val="2"/>
      </rPr>
      <t xml:space="preserve"> = 8 · Q</t>
    </r>
    <r>
      <rPr>
        <vertAlign val="subscript"/>
        <sz val="11"/>
        <color theme="1"/>
        <rFont val="Abadi"/>
        <family val="2"/>
      </rPr>
      <t>T</t>
    </r>
  </si>
  <si>
    <t>[l/s]</t>
  </si>
  <si>
    <t>Caudal mínimo requerido acorde al CTE-DB-HS3</t>
  </si>
  <si>
    <t>Reportaje fotográfico</t>
  </si>
  <si>
    <t>H</t>
  </si>
  <si>
    <t>S</t>
  </si>
  <si>
    <t>Características del garaje</t>
  </si>
  <si>
    <t>Altura media del garaje</t>
  </si>
  <si>
    <t>Superficie total del garaje</t>
  </si>
  <si>
    <r>
      <t>V</t>
    </r>
    <r>
      <rPr>
        <vertAlign val="subscript"/>
        <sz val="11"/>
        <color theme="1"/>
        <rFont val="Abadi"/>
        <family val="2"/>
      </rPr>
      <t>vehículo</t>
    </r>
    <r>
      <rPr>
        <sz val="11"/>
        <color theme="1"/>
        <rFont val="Abadi"/>
        <family val="2"/>
      </rPr>
      <t xml:space="preserve"> = H · S / n</t>
    </r>
  </si>
  <si>
    <t>INFORME DE DESCLASIFICACIÓN DE GARAJE</t>
  </si>
  <si>
    <r>
      <t>S = 2,5 · Q</t>
    </r>
    <r>
      <rPr>
        <vertAlign val="subscript"/>
        <sz val="11"/>
        <color theme="1"/>
        <rFont val="Abadi"/>
        <family val="2"/>
      </rPr>
      <t>T</t>
    </r>
  </si>
  <si>
    <r>
      <t>[m</t>
    </r>
    <r>
      <rPr>
        <sz val="11"/>
        <color theme="1"/>
        <rFont val="Calibri"/>
        <family val="2"/>
      </rPr>
      <t>³</t>
    </r>
    <r>
      <rPr>
        <sz val="11"/>
        <color theme="1"/>
        <rFont val="Abadi"/>
        <family val="2"/>
      </rPr>
      <t>/s]</t>
    </r>
  </si>
  <si>
    <t>Firmado por: Ingeniero Solitario</t>
  </si>
  <si>
    <r>
      <t>Q</t>
    </r>
    <r>
      <rPr>
        <vertAlign val="subscript"/>
        <sz val="11"/>
        <color theme="1"/>
        <rFont val="Abadi"/>
        <family val="2"/>
      </rPr>
      <t>Min. Vehículo</t>
    </r>
    <r>
      <rPr>
        <sz val="11"/>
        <color theme="1"/>
        <rFont val="Abadi"/>
        <family val="2"/>
      </rPr>
      <t xml:space="preserve"> = C · V</t>
    </r>
    <r>
      <rPr>
        <vertAlign val="subscript"/>
        <sz val="11"/>
        <color theme="1"/>
        <rFont val="Abadi"/>
        <family val="2"/>
      </rPr>
      <t>vehículo</t>
    </r>
    <r>
      <rPr>
        <sz val="11"/>
        <color theme="1"/>
        <rFont val="Abadi"/>
        <family val="2"/>
      </rPr>
      <t xml:space="preserve"> / 3600</t>
    </r>
  </si>
  <si>
    <r>
      <t>C = 3600 · f · Q</t>
    </r>
    <r>
      <rPr>
        <vertAlign val="subscript"/>
        <sz val="11"/>
        <color theme="1"/>
        <rFont val="Abadi"/>
        <family val="2"/>
      </rPr>
      <t>Min. Total</t>
    </r>
    <r>
      <rPr>
        <sz val="11"/>
        <color theme="1"/>
        <rFont val="Abadi"/>
        <family val="2"/>
      </rPr>
      <t xml:space="preserve"> / (2/3 · </t>
    </r>
    <r>
      <rPr>
        <sz val="11"/>
        <color theme="1"/>
        <rFont val="Calibri"/>
        <family val="2"/>
      </rPr>
      <t>π</t>
    </r>
    <r>
      <rPr>
        <sz val="11"/>
        <color theme="1"/>
        <rFont val="Abadi"/>
        <family val="2"/>
      </rPr>
      <t xml:space="preserve"> · R</t>
    </r>
    <r>
      <rPr>
        <sz val="11"/>
        <color theme="1"/>
        <rFont val="Calibri"/>
        <family val="2"/>
      </rPr>
      <t>³</t>
    </r>
    <r>
      <rPr>
        <sz val="11"/>
        <color theme="1"/>
        <rFont val="Abadi"/>
        <family val="2"/>
      </rPr>
      <t>)</t>
    </r>
  </si>
  <si>
    <t>Caudal más desfavorable de los dos obtenidos (CTE/REBT)</t>
  </si>
  <si>
    <t>Leyenda de colores</t>
  </si>
  <si>
    <t>Parámetros calculados mediante fórmulas de la normativa</t>
  </si>
  <si>
    <r>
      <t>Q</t>
    </r>
    <r>
      <rPr>
        <vertAlign val="subscript"/>
        <sz val="11"/>
        <color theme="1"/>
        <rFont val="Abadi"/>
        <family val="2"/>
      </rPr>
      <t>N</t>
    </r>
    <r>
      <rPr>
        <sz val="11"/>
        <color theme="1"/>
        <rFont val="Abadi"/>
        <family val="2"/>
      </rPr>
      <t xml:space="preserve"> = 1,25 · Q</t>
    </r>
    <r>
      <rPr>
        <vertAlign val="subscript"/>
        <sz val="11"/>
        <color theme="1"/>
        <rFont val="Abadi"/>
        <family val="2"/>
      </rPr>
      <t>T</t>
    </r>
  </si>
  <si>
    <t>Caudal nominal mínimo del extractor (solo para ventilación mecánica)</t>
  </si>
  <si>
    <t>Sección conducto de extracción (solo para ventilación mecánica)</t>
  </si>
  <si>
    <t>Área efectiva de apertura mixta</t>
  </si>
  <si>
    <t>Descripción del sistema de ventilación existente o a instalar</t>
  </si>
  <si>
    <t>Dimensionado del sistema de ventilación acorde al CTE-DB-HS3</t>
  </si>
  <si>
    <t>Valores de referencia del documento Guía-BT-29 (Ed. nov 19 / Rev. 4) determinados acorde a la Norma UNE-EN 60079-10</t>
  </si>
  <si>
    <t>Parking de la planta 0 de un edificio residencial proyectado en Lugo capital, dirección exacta desconocida.</t>
  </si>
  <si>
    <t>Caudal mínimo requerido acorde a la Guía-BT-29 del REBT</t>
  </si>
  <si>
    <t>Teniendo en consideración que del área total de una rejilla solo el ~ 50% es efectiva, se determina que para la desclasificación del garaje es necesario instalar dos rejillas de 1,20 x 1,00 [m], una en la fachada oeste y otra en la fachada este, resultando en un área efectiva total de apertura mixta de 1,20 [m²] (12.000 [cm²]). Dadas las dimensiones del garaje (20 x 15 [m]) se concluye que cualquier punto del mismo se encuentra a al menos 25 [m] de la abertura, cumplimiento así los requisitos de diseño del punto 3.1.4.1 del CTE-DB-HS3.</t>
  </si>
  <si>
    <t>Parámetros calculados o introducidos en pasos anteriores</t>
  </si>
  <si>
    <t>Información cumplimentada por el técnico</t>
  </si>
  <si>
    <t>Campo consultado en la normativa aplicable</t>
  </si>
  <si>
    <t>Diseño del sistema de ventilación acorde al CTE-DB-HS3</t>
  </si>
  <si>
    <r>
      <t>Sistemas de ventilación natural (punto 3.1.4.1 del CTE-DB-HS3):
• Deben disponerse aberturas mixtas al menos en dos zonas opuestas de la fachada de tal forma que su reparto sea uniforme y que la distancia a lo largo del recorrido mínimo libre de obstáculos entre cualquier punto del local y la abertura más próxima a él sea como máximo igual a 25 [m]. Si la distancia entre las aberturas opuestas más próximas es mayor que 30 [m] debe disponerse otra equidistante de ambas, permitiéndose una tolerancia del 5%.
• En el caso de garajes que no excedan de cinco plazas ni de 100 [m</t>
    </r>
    <r>
      <rPr>
        <sz val="11"/>
        <color theme="1"/>
        <rFont val="Calibri"/>
        <family val="2"/>
      </rPr>
      <t>²</t>
    </r>
    <r>
      <rPr>
        <sz val="11"/>
        <color theme="1"/>
        <rFont val="Abadi"/>
        <family val="2"/>
      </rPr>
      <t>] útiles, en vez de las aberturas mixtas, pueden disponerse una o varias aberturas de admisión que comuniquen directamente con el exterior en la parte inferior de un cerramiento y una o varias aberturas de extracción que comuniquen directamente con el exterior en la parte superior del mismo cerramiento, separadas verticalmente como mínimo 1,5 [m].</t>
    </r>
  </si>
  <si>
    <t>Caudal de aire fresco mínimo</t>
  </si>
  <si>
    <r>
      <t>[m</t>
    </r>
    <r>
      <rPr>
        <sz val="11"/>
        <color theme="1"/>
        <rFont val="Calibri"/>
        <family val="2"/>
      </rPr>
      <t>²</t>
    </r>
    <r>
      <rPr>
        <sz val="11"/>
        <color theme="1"/>
        <rFont val="Abadi"/>
        <family val="2"/>
      </rPr>
      <t>]</t>
    </r>
  </si>
  <si>
    <r>
      <t>[m</t>
    </r>
    <r>
      <rPr>
        <sz val="11"/>
        <color theme="1"/>
        <rFont val="Calibri"/>
        <family val="2"/>
      </rPr>
      <t>³</t>
    </r>
    <r>
      <rPr>
        <sz val="11"/>
        <color theme="1"/>
        <rFont val="Abadi"/>
        <family val="2"/>
      </rPr>
      <t>/u]</t>
    </r>
  </si>
  <si>
    <r>
      <t>[m</t>
    </r>
    <r>
      <rPr>
        <sz val="11"/>
        <color theme="1"/>
        <rFont val="Calibri"/>
        <family val="2"/>
      </rPr>
      <t>³</t>
    </r>
    <r>
      <rPr>
        <sz val="11"/>
        <color theme="1"/>
        <rFont val="Abadi"/>
        <family val="2"/>
      </rPr>
      <t>/(s·u)]</t>
    </r>
  </si>
  <si>
    <r>
      <t>[cm</t>
    </r>
    <r>
      <rPr>
        <sz val="11"/>
        <color theme="1"/>
        <rFont val="Calibri"/>
        <family val="2"/>
      </rPr>
      <t>²</t>
    </r>
    <r>
      <rPr>
        <sz val="11"/>
        <color theme="1"/>
        <rFont val="Abadi"/>
        <family val="2"/>
      </rPr>
      <t>]</t>
    </r>
  </si>
  <si>
    <t>Sistemas de ventilación mecánica (punto 3.1.4.2 del CTE-DB-HS3):
• La ventilación debe ser para uso exclusivo del aparcamiento, salvo cuando los trasteros estén situados en el propio recinto del aparcamiento, en cuyo caso la ventilación puede ser conjunta, respetando en todo caso la posible compartimentación de los trasteros como zona de riesgo especial, conforme al CTE-DB-SI.
• La ventilación debe realizarse por depresión (forzada mecánicamente) y puede utilizarse extracción mecánica o admisión y extracción mecánicas.
• Debe evitarse que se produzcan estancamientos de los gases contaminantes y para ello, las aberturas de ventilación deben disponerse de tal forma que haya una abertura de admisión y otra de extracción por cada 100 [m²] de superficie útil y que la separación entre aberturas de extracción más próximas sea menor que 10 [m].
• Como mínimo deben emplazarse dos terceras partes de las aberturas de extracción a una distancia del techo menor o igual a 0,5 [m].
• En los aparcamientos compartimentados en los que la ventilación sea conjunta deben disponerse las aberturas de admisión en los compartimentos y las de extracción en las zonas de circulación comunes de tal forma que en cada compartimento se disponga al menos una abertura de admisión.
• En aparcamientos con 15 o más plazas se dispondrán en cada planta al menos dos redes de conductos de extracción dotadas del correspondiente aspirador mecánico.
• En los aparcamientos que excedan de cinco plazas o de 100 [m²] útiles debe disponerse un sistema de detección de monóxido de carbono en cada planta que active automáticamente el o los aspiradores mecánicos cuando se alcance una concentración de 50 [ppm] en aparcamientos donde se prevea que existan empleados y una concentración de 100 [ppm] en caso contrario.</t>
  </si>
  <si>
    <t>ACORDE A CTE-DB-HS3, GUÍA-BT-29 (NOV.19/REV.4) Y NORMA UNE-EN 60079-10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</si>
</sst>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7" x14ac:knownFonts="1">
    <font>
      <sz val="11"/>
      <color theme="1"/>
      <name val="Calibri"/>
      <family val="2"/>
      <scheme val="minor"/>
    </font>
    <font>
      <sz val="11"/>
      <color theme="1"/>
      <name val="Abadi"/>
      <family val="2"/>
    </font>
    <font>
      <vertAlign val="subscript"/>
      <sz val="11"/>
      <color theme="1"/>
      <name val="Abadi"/>
      <family val="2"/>
    </font>
    <font>
      <i/>
      <sz val="16"/>
      <color theme="1"/>
      <name val="Abadi"/>
      <family val="2"/>
    </font>
    <font>
      <b/>
      <u val="double"/>
      <sz val="16"/>
      <color theme="1"/>
      <name val="Abadi"/>
      <family val="2"/>
    </font>
    <font>
      <sz val="11"/>
      <color theme="1"/>
      <name val="Calibri"/>
      <family val="2"/>
    </font>
    <font>
      <b/>
      <sz val="16"/>
      <color theme="0" tint="-0.499984740745262"/>
      <name val="Abadi"/>
      <family val="2"/>
    </font>
  </fonts>
  <fills count="9">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0" fillId="2" borderId="0" xfId="0" applyFill="1"/>
    <xf numFmtId="0" fontId="1" fillId="2" borderId="0" xfId="0" applyFont="1" applyFill="1"/>
    <xf numFmtId="0" fontId="1" fillId="4" borderId="0" xfId="0" applyFont="1" applyFill="1"/>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165" fontId="1" fillId="2" borderId="0" xfId="0" applyNumberFormat="1" applyFont="1" applyFill="1" applyAlignment="1">
      <alignment wrapText="1"/>
    </xf>
    <xf numFmtId="165" fontId="1" fillId="2" borderId="0" xfId="0" applyNumberFormat="1" applyFont="1" applyFill="1"/>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2" fontId="1" fillId="2" borderId="0" xfId="0" applyNumberFormat="1" applyFont="1" applyFill="1"/>
    <xf numFmtId="164" fontId="1" fillId="6" borderId="1" xfId="0" applyNumberFormat="1" applyFont="1" applyFill="1" applyBorder="1" applyAlignment="1">
      <alignment horizontal="center" vertical="center"/>
    </xf>
    <xf numFmtId="1" fontId="1" fillId="6" borderId="1" xfId="0" applyNumberFormat="1" applyFont="1" applyFill="1" applyBorder="1" applyAlignment="1">
      <alignment horizontal="center" vertical="center"/>
    </xf>
    <xf numFmtId="1" fontId="1" fillId="6" borderId="4" xfId="0" applyNumberFormat="1" applyFont="1" applyFill="1" applyBorder="1" applyAlignment="1">
      <alignment horizontal="center" vertical="center"/>
    </xf>
    <xf numFmtId="0" fontId="1" fillId="7" borderId="1" xfId="0" applyFont="1" applyFill="1" applyBorder="1" applyAlignment="1">
      <alignment horizontal="center"/>
    </xf>
    <xf numFmtId="0" fontId="1" fillId="8" borderId="1" xfId="0" applyFont="1" applyFill="1" applyBorder="1" applyAlignment="1">
      <alignment horizontal="center" vertical="center"/>
    </xf>
    <xf numFmtId="11" fontId="1"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0" fontId="1" fillId="8" borderId="2" xfId="0" applyFont="1" applyFill="1" applyBorder="1" applyAlignment="1">
      <alignment horizontal="center" vertical="center"/>
    </xf>
    <xf numFmtId="0" fontId="1" fillId="2" borderId="5" xfId="0" applyFont="1" applyFill="1" applyBorder="1" applyAlignment="1">
      <alignment horizontal="justify" vertical="top"/>
    </xf>
    <xf numFmtId="0" fontId="1" fillId="7" borderId="1" xfId="0" applyFont="1" applyFill="1" applyBorder="1" applyAlignment="1">
      <alignment horizontal="center"/>
    </xf>
    <xf numFmtId="0" fontId="3" fillId="4" borderId="0" xfId="0" applyFont="1" applyFill="1" applyAlignment="1">
      <alignment horizontal="center" vertic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4" fillId="4" borderId="0" xfId="0" applyFont="1" applyFill="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165" fontId="1" fillId="2" borderId="0" xfId="0" applyNumberFormat="1" applyFont="1" applyFill="1" applyAlignment="1">
      <alignment horizontal="center" vertical="center"/>
    </xf>
    <xf numFmtId="0" fontId="1" fillId="2" borderId="1" xfId="0" applyFont="1" applyFill="1" applyBorder="1" applyAlignment="1">
      <alignment horizontal="justify" vertical="center" wrapText="1"/>
    </xf>
    <xf numFmtId="0" fontId="1" fillId="2" borderId="1" xfId="0" applyFont="1" applyFill="1" applyBorder="1" applyAlignment="1">
      <alignment horizontal="justify"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1" xfId="0" applyFont="1" applyFill="1" applyBorder="1" applyAlignment="1">
      <alignment horizont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1" fillId="3"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1013460</xdr:colOff>
      <xdr:row>55</xdr:row>
      <xdr:rowOff>5250</xdr:rowOff>
    </xdr:from>
    <xdr:to>
      <xdr:col>1</xdr:col>
      <xdr:colOff>2346960</xdr:colOff>
      <xdr:row>62</xdr:row>
      <xdr:rowOff>38100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0" y="15085230"/>
          <a:ext cx="1333500" cy="126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937260</xdr:colOff>
      <xdr:row>54</xdr:row>
      <xdr:rowOff>114300</xdr:rowOff>
    </xdr:from>
    <xdr:to>
      <xdr:col>1</xdr:col>
      <xdr:colOff>2430780</xdr:colOff>
      <xdr:row>62</xdr:row>
      <xdr:rowOff>129540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390900" y="15019020"/>
          <a:ext cx="1493520" cy="1424940"/>
        </a:xfrm>
        <a:prstGeom prst="rect">
          <a:avLst/>
        </a:prstGeom>
        <a:no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a:ln>
                <a:solidFill>
                  <a:schemeClr val="bg1">
                    <a:lumMod val="50000"/>
                  </a:schemeClr>
                </a:solidFill>
              </a:ln>
              <a:solidFill>
                <a:schemeClr val="bg1">
                  <a:lumMod val="50000"/>
                </a:schemeClr>
              </a:solidFill>
              <a:latin typeface="Abadi" panose="020B0604020104020204" pitchFamily="34" charset="0"/>
            </a:rPr>
            <a:t>Firma del</a:t>
          </a:r>
          <a:r>
            <a:rPr lang="es-ES" sz="1600" baseline="0">
              <a:ln>
                <a:solidFill>
                  <a:schemeClr val="bg1">
                    <a:lumMod val="50000"/>
                  </a:schemeClr>
                </a:solidFill>
              </a:ln>
              <a:solidFill>
                <a:schemeClr val="bg1">
                  <a:lumMod val="50000"/>
                </a:schemeClr>
              </a:solidFill>
              <a:latin typeface="Abadi" panose="020B0604020104020204" pitchFamily="34" charset="0"/>
            </a:rPr>
            <a:t> </a:t>
          </a:r>
          <a:r>
            <a:rPr lang="es-ES" sz="1600">
              <a:ln>
                <a:solidFill>
                  <a:schemeClr val="bg1">
                    <a:lumMod val="50000"/>
                  </a:schemeClr>
                </a:solidFill>
              </a:ln>
              <a:solidFill>
                <a:schemeClr val="bg1">
                  <a:lumMod val="50000"/>
                </a:schemeClr>
              </a:solidFill>
              <a:latin typeface="Abadi" panose="020B0604020104020204" pitchFamily="34" charset="0"/>
            </a:rPr>
            <a:t>técnico</a:t>
          </a:r>
        </a:p>
      </xdr:txBody>
    </xdr:sp>
    <xdr:clientData/>
  </xdr:twoCellAnchor>
  <xdr:twoCellAnchor>
    <xdr:from>
      <xdr:col>0</xdr:col>
      <xdr:colOff>640548</xdr:colOff>
      <xdr:row>12</xdr:row>
      <xdr:rowOff>247270</xdr:rowOff>
    </xdr:from>
    <xdr:to>
      <xdr:col>3</xdr:col>
      <xdr:colOff>572166</xdr:colOff>
      <xdr:row>12</xdr:row>
      <xdr:rowOff>4694311</xdr:rowOff>
    </xdr:to>
    <xdr:grpSp>
      <xdr:nvGrpSpPr>
        <xdr:cNvPr id="6" name="Grupo 5">
          <a:extLst>
            <a:ext uri="{FF2B5EF4-FFF2-40B4-BE49-F238E27FC236}">
              <a16:creationId xmlns:a16="http://schemas.microsoft.com/office/drawing/2014/main" id="{00000000-0008-0000-0000-000006000000}"/>
            </a:ext>
          </a:extLst>
        </xdr:cNvPr>
        <xdr:cNvGrpSpPr/>
      </xdr:nvGrpSpPr>
      <xdr:grpSpPr>
        <a:xfrm>
          <a:off x="640548" y="2373250"/>
          <a:ext cx="7345878" cy="4447041"/>
          <a:chOff x="689373" y="2626723"/>
          <a:chExt cx="7296508" cy="4073934"/>
        </a:xfrm>
      </xdr:grpSpPr>
      <xdr:grpSp>
        <xdr:nvGrpSpPr>
          <xdr:cNvPr id="36" name="Grupo 35">
            <a:extLst>
              <a:ext uri="{FF2B5EF4-FFF2-40B4-BE49-F238E27FC236}">
                <a16:creationId xmlns:a16="http://schemas.microsoft.com/office/drawing/2014/main" id="{00000000-0008-0000-0000-000024000000}"/>
              </a:ext>
            </a:extLst>
          </xdr:cNvPr>
          <xdr:cNvGrpSpPr/>
        </xdr:nvGrpSpPr>
        <xdr:grpSpPr>
          <a:xfrm>
            <a:off x="689373" y="2712454"/>
            <a:ext cx="6899411" cy="3988203"/>
            <a:chOff x="1805204" y="650240"/>
            <a:chExt cx="7446331" cy="4030980"/>
          </a:xfrm>
        </xdr:grpSpPr>
        <xdr:sp macro="" textlink="">
          <xdr:nvSpPr>
            <xdr:cNvPr id="37" name="Rectángulo 36">
              <a:extLst>
                <a:ext uri="{FF2B5EF4-FFF2-40B4-BE49-F238E27FC236}">
                  <a16:creationId xmlns:a16="http://schemas.microsoft.com/office/drawing/2014/main" id="{00000000-0008-0000-0000-000025000000}"/>
                </a:ext>
              </a:extLst>
            </xdr:cNvPr>
            <xdr:cNvSpPr/>
          </xdr:nvSpPr>
          <xdr:spPr>
            <a:xfrm>
              <a:off x="2688166" y="650240"/>
              <a:ext cx="5627205" cy="4030980"/>
            </a:xfrm>
            <a:prstGeom prst="rect">
              <a:avLst/>
            </a:prstGeom>
            <a:solidFill>
              <a:schemeClr val="bg1">
                <a:lumMod val="75000"/>
              </a:schemeClr>
            </a:solid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38" name="Rectángulo 37">
              <a:extLst>
                <a:ext uri="{FF2B5EF4-FFF2-40B4-BE49-F238E27FC236}">
                  <a16:creationId xmlns:a16="http://schemas.microsoft.com/office/drawing/2014/main" id="{00000000-0008-0000-0000-000026000000}"/>
                </a:ext>
              </a:extLst>
            </xdr:cNvPr>
            <xdr:cNvSpPr/>
          </xdr:nvSpPr>
          <xdr:spPr>
            <a:xfrm>
              <a:off x="2759396" y="721139"/>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39" name="Rectángulo 38">
              <a:extLst>
                <a:ext uri="{FF2B5EF4-FFF2-40B4-BE49-F238E27FC236}">
                  <a16:creationId xmlns:a16="http://schemas.microsoft.com/office/drawing/2014/main" id="{00000000-0008-0000-0000-000027000000}"/>
                </a:ext>
              </a:extLst>
            </xdr:cNvPr>
            <xdr:cNvSpPr/>
          </xdr:nvSpPr>
          <xdr:spPr>
            <a:xfrm>
              <a:off x="3405440" y="721138"/>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0" name="Rectángulo 39">
              <a:extLst>
                <a:ext uri="{FF2B5EF4-FFF2-40B4-BE49-F238E27FC236}">
                  <a16:creationId xmlns:a16="http://schemas.microsoft.com/office/drawing/2014/main" id="{00000000-0008-0000-0000-000028000000}"/>
                </a:ext>
              </a:extLst>
            </xdr:cNvPr>
            <xdr:cNvSpPr/>
          </xdr:nvSpPr>
          <xdr:spPr>
            <a:xfrm>
              <a:off x="4051484" y="721138"/>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1" name="Rectángulo 40">
              <a:extLst>
                <a:ext uri="{FF2B5EF4-FFF2-40B4-BE49-F238E27FC236}">
                  <a16:creationId xmlns:a16="http://schemas.microsoft.com/office/drawing/2014/main" id="{00000000-0008-0000-0000-000029000000}"/>
                </a:ext>
              </a:extLst>
            </xdr:cNvPr>
            <xdr:cNvSpPr/>
          </xdr:nvSpPr>
          <xdr:spPr>
            <a:xfrm>
              <a:off x="4697528" y="721137"/>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2" name="Rectángulo 41">
              <a:extLst>
                <a:ext uri="{FF2B5EF4-FFF2-40B4-BE49-F238E27FC236}">
                  <a16:creationId xmlns:a16="http://schemas.microsoft.com/office/drawing/2014/main" id="{00000000-0008-0000-0000-00002A000000}"/>
                </a:ext>
              </a:extLst>
            </xdr:cNvPr>
            <xdr:cNvSpPr/>
          </xdr:nvSpPr>
          <xdr:spPr>
            <a:xfrm>
              <a:off x="5336946" y="721137"/>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3" name="Rectángulo 42">
              <a:extLst>
                <a:ext uri="{FF2B5EF4-FFF2-40B4-BE49-F238E27FC236}">
                  <a16:creationId xmlns:a16="http://schemas.microsoft.com/office/drawing/2014/main" id="{00000000-0008-0000-0000-00002B000000}"/>
                </a:ext>
              </a:extLst>
            </xdr:cNvPr>
            <xdr:cNvSpPr/>
          </xdr:nvSpPr>
          <xdr:spPr>
            <a:xfrm>
              <a:off x="5982990" y="721136"/>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4" name="Rectángulo 43">
              <a:extLst>
                <a:ext uri="{FF2B5EF4-FFF2-40B4-BE49-F238E27FC236}">
                  <a16:creationId xmlns:a16="http://schemas.microsoft.com/office/drawing/2014/main" id="{00000000-0008-0000-0000-00002C000000}"/>
                </a:ext>
              </a:extLst>
            </xdr:cNvPr>
            <xdr:cNvSpPr/>
          </xdr:nvSpPr>
          <xdr:spPr>
            <a:xfrm>
              <a:off x="2759396" y="3417957"/>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5" name="Rectángulo 44">
              <a:extLst>
                <a:ext uri="{FF2B5EF4-FFF2-40B4-BE49-F238E27FC236}">
                  <a16:creationId xmlns:a16="http://schemas.microsoft.com/office/drawing/2014/main" id="{00000000-0008-0000-0000-00002D000000}"/>
                </a:ext>
              </a:extLst>
            </xdr:cNvPr>
            <xdr:cNvSpPr/>
          </xdr:nvSpPr>
          <xdr:spPr>
            <a:xfrm>
              <a:off x="3405440" y="3417956"/>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6" name="Rectángulo 45">
              <a:extLst>
                <a:ext uri="{FF2B5EF4-FFF2-40B4-BE49-F238E27FC236}">
                  <a16:creationId xmlns:a16="http://schemas.microsoft.com/office/drawing/2014/main" id="{00000000-0008-0000-0000-00002E000000}"/>
                </a:ext>
              </a:extLst>
            </xdr:cNvPr>
            <xdr:cNvSpPr/>
          </xdr:nvSpPr>
          <xdr:spPr>
            <a:xfrm>
              <a:off x="4051484" y="3417956"/>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7" name="Rectángulo 46">
              <a:extLst>
                <a:ext uri="{FF2B5EF4-FFF2-40B4-BE49-F238E27FC236}">
                  <a16:creationId xmlns:a16="http://schemas.microsoft.com/office/drawing/2014/main" id="{00000000-0008-0000-0000-00002F000000}"/>
                </a:ext>
              </a:extLst>
            </xdr:cNvPr>
            <xdr:cNvSpPr/>
          </xdr:nvSpPr>
          <xdr:spPr>
            <a:xfrm>
              <a:off x="4697528" y="3417955"/>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8" name="Rectángulo 47">
              <a:extLst>
                <a:ext uri="{FF2B5EF4-FFF2-40B4-BE49-F238E27FC236}">
                  <a16:creationId xmlns:a16="http://schemas.microsoft.com/office/drawing/2014/main" id="{00000000-0008-0000-0000-000030000000}"/>
                </a:ext>
              </a:extLst>
            </xdr:cNvPr>
            <xdr:cNvSpPr/>
          </xdr:nvSpPr>
          <xdr:spPr>
            <a:xfrm>
              <a:off x="5336946" y="3417955"/>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49" name="Rectángulo 48">
              <a:extLst>
                <a:ext uri="{FF2B5EF4-FFF2-40B4-BE49-F238E27FC236}">
                  <a16:creationId xmlns:a16="http://schemas.microsoft.com/office/drawing/2014/main" id="{00000000-0008-0000-0000-000031000000}"/>
                </a:ext>
              </a:extLst>
            </xdr:cNvPr>
            <xdr:cNvSpPr/>
          </xdr:nvSpPr>
          <xdr:spPr>
            <a:xfrm>
              <a:off x="5982990" y="3417954"/>
              <a:ext cx="639418" cy="1189383"/>
            </a:xfrm>
            <a:prstGeom prst="rect">
              <a:avLst/>
            </a:prstGeom>
            <a:solidFill>
              <a:schemeClr val="bg1">
                <a:lumMod val="75000"/>
              </a:schemeClr>
            </a:solidFill>
            <a:ln w="57150">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51" name="Rectángulo 50">
              <a:extLst>
                <a:ext uri="{FF2B5EF4-FFF2-40B4-BE49-F238E27FC236}">
                  <a16:creationId xmlns:a16="http://schemas.microsoft.com/office/drawing/2014/main" id="{00000000-0008-0000-0000-000033000000}"/>
                </a:ext>
              </a:extLst>
            </xdr:cNvPr>
            <xdr:cNvSpPr/>
          </xdr:nvSpPr>
          <xdr:spPr>
            <a:xfrm>
              <a:off x="6663088" y="688340"/>
              <a:ext cx="1614182" cy="122217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a:latin typeface="Abadi" panose="020B0604020104020204" pitchFamily="34" charset="0"/>
                </a:rPr>
                <a:t>Escaleras y ascensor</a:t>
              </a:r>
            </a:p>
          </xdr:txBody>
        </xdr:sp>
        <xdr:sp macro="" textlink="">
          <xdr:nvSpPr>
            <xdr:cNvPr id="52" name="CuadroTexto 24">
              <a:extLst>
                <a:ext uri="{FF2B5EF4-FFF2-40B4-BE49-F238E27FC236}">
                  <a16:creationId xmlns:a16="http://schemas.microsoft.com/office/drawing/2014/main" id="{00000000-0008-0000-0000-000034000000}"/>
                </a:ext>
              </a:extLst>
            </xdr:cNvPr>
            <xdr:cNvSpPr txBox="1"/>
          </xdr:nvSpPr>
          <xdr:spPr>
            <a:xfrm>
              <a:off x="2941813"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1</a:t>
              </a:r>
            </a:p>
          </xdr:txBody>
        </xdr:sp>
        <xdr:sp macro="" textlink="">
          <xdr:nvSpPr>
            <xdr:cNvPr id="53" name="CuadroTexto 25">
              <a:extLst>
                <a:ext uri="{FF2B5EF4-FFF2-40B4-BE49-F238E27FC236}">
                  <a16:creationId xmlns:a16="http://schemas.microsoft.com/office/drawing/2014/main" id="{00000000-0008-0000-0000-000035000000}"/>
                </a:ext>
              </a:extLst>
            </xdr:cNvPr>
            <xdr:cNvSpPr txBox="1"/>
          </xdr:nvSpPr>
          <xdr:spPr>
            <a:xfrm>
              <a:off x="3589270"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2</a:t>
              </a:r>
            </a:p>
          </xdr:txBody>
        </xdr:sp>
        <xdr:sp macro="" textlink="">
          <xdr:nvSpPr>
            <xdr:cNvPr id="54" name="CuadroTexto 26">
              <a:extLst>
                <a:ext uri="{FF2B5EF4-FFF2-40B4-BE49-F238E27FC236}">
                  <a16:creationId xmlns:a16="http://schemas.microsoft.com/office/drawing/2014/main" id="{00000000-0008-0000-0000-000036000000}"/>
                </a:ext>
              </a:extLst>
            </xdr:cNvPr>
            <xdr:cNvSpPr txBox="1"/>
          </xdr:nvSpPr>
          <xdr:spPr>
            <a:xfrm>
              <a:off x="4228687"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3</a:t>
              </a:r>
            </a:p>
          </xdr:txBody>
        </xdr:sp>
        <xdr:sp macro="" textlink="">
          <xdr:nvSpPr>
            <xdr:cNvPr id="55" name="CuadroTexto 27">
              <a:extLst>
                <a:ext uri="{FF2B5EF4-FFF2-40B4-BE49-F238E27FC236}">
                  <a16:creationId xmlns:a16="http://schemas.microsoft.com/office/drawing/2014/main" id="{00000000-0008-0000-0000-000037000000}"/>
                </a:ext>
              </a:extLst>
            </xdr:cNvPr>
            <xdr:cNvSpPr txBox="1"/>
          </xdr:nvSpPr>
          <xdr:spPr>
            <a:xfrm>
              <a:off x="4883756"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4</a:t>
              </a:r>
            </a:p>
          </xdr:txBody>
        </xdr:sp>
        <xdr:sp macro="" textlink="">
          <xdr:nvSpPr>
            <xdr:cNvPr id="56" name="CuadroTexto 28">
              <a:extLst>
                <a:ext uri="{FF2B5EF4-FFF2-40B4-BE49-F238E27FC236}">
                  <a16:creationId xmlns:a16="http://schemas.microsoft.com/office/drawing/2014/main" id="{00000000-0008-0000-0000-000038000000}"/>
                </a:ext>
              </a:extLst>
            </xdr:cNvPr>
            <xdr:cNvSpPr txBox="1"/>
          </xdr:nvSpPr>
          <xdr:spPr>
            <a:xfrm>
              <a:off x="5515694"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5</a:t>
              </a:r>
            </a:p>
          </xdr:txBody>
        </xdr:sp>
        <xdr:sp macro="" textlink="">
          <xdr:nvSpPr>
            <xdr:cNvPr id="57" name="CuadroTexto 29">
              <a:extLst>
                <a:ext uri="{FF2B5EF4-FFF2-40B4-BE49-F238E27FC236}">
                  <a16:creationId xmlns:a16="http://schemas.microsoft.com/office/drawing/2014/main" id="{00000000-0008-0000-0000-000039000000}"/>
                </a:ext>
              </a:extLst>
            </xdr:cNvPr>
            <xdr:cNvSpPr txBox="1"/>
          </xdr:nvSpPr>
          <xdr:spPr>
            <a:xfrm>
              <a:off x="6155112" y="73551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6</a:t>
              </a:r>
            </a:p>
          </xdr:txBody>
        </xdr:sp>
        <xdr:sp macro="" textlink="">
          <xdr:nvSpPr>
            <xdr:cNvPr id="58" name="CuadroTexto 30">
              <a:extLst>
                <a:ext uri="{FF2B5EF4-FFF2-40B4-BE49-F238E27FC236}">
                  <a16:creationId xmlns:a16="http://schemas.microsoft.com/office/drawing/2014/main" id="{00000000-0008-0000-0000-00003A000000}"/>
                </a:ext>
              </a:extLst>
            </xdr:cNvPr>
            <xdr:cNvSpPr txBox="1"/>
          </xdr:nvSpPr>
          <xdr:spPr>
            <a:xfrm>
              <a:off x="2938860" y="431412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7</a:t>
              </a:r>
            </a:p>
          </xdr:txBody>
        </xdr:sp>
        <xdr:sp macro="" textlink="">
          <xdr:nvSpPr>
            <xdr:cNvPr id="59" name="CuadroTexto 31">
              <a:extLst>
                <a:ext uri="{FF2B5EF4-FFF2-40B4-BE49-F238E27FC236}">
                  <a16:creationId xmlns:a16="http://schemas.microsoft.com/office/drawing/2014/main" id="{00000000-0008-0000-0000-00003B000000}"/>
                </a:ext>
              </a:extLst>
            </xdr:cNvPr>
            <xdr:cNvSpPr txBox="1"/>
          </xdr:nvSpPr>
          <xdr:spPr>
            <a:xfrm>
              <a:off x="3586317" y="431412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8</a:t>
              </a:r>
            </a:p>
          </xdr:txBody>
        </xdr:sp>
        <xdr:sp macro="" textlink="">
          <xdr:nvSpPr>
            <xdr:cNvPr id="60" name="CuadroTexto 32">
              <a:extLst>
                <a:ext uri="{FF2B5EF4-FFF2-40B4-BE49-F238E27FC236}">
                  <a16:creationId xmlns:a16="http://schemas.microsoft.com/office/drawing/2014/main" id="{00000000-0008-0000-0000-00003C000000}"/>
                </a:ext>
              </a:extLst>
            </xdr:cNvPr>
            <xdr:cNvSpPr txBox="1"/>
          </xdr:nvSpPr>
          <xdr:spPr>
            <a:xfrm>
              <a:off x="4225734" y="4314120"/>
              <a:ext cx="300082"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9</a:t>
              </a:r>
            </a:p>
          </xdr:txBody>
        </xdr:sp>
        <xdr:sp macro="" textlink="">
          <xdr:nvSpPr>
            <xdr:cNvPr id="61" name="CuadroTexto 33">
              <a:extLst>
                <a:ext uri="{FF2B5EF4-FFF2-40B4-BE49-F238E27FC236}">
                  <a16:creationId xmlns:a16="http://schemas.microsoft.com/office/drawing/2014/main" id="{00000000-0008-0000-0000-00003D000000}"/>
                </a:ext>
              </a:extLst>
            </xdr:cNvPr>
            <xdr:cNvSpPr txBox="1"/>
          </xdr:nvSpPr>
          <xdr:spPr>
            <a:xfrm>
              <a:off x="4880803" y="4314120"/>
              <a:ext cx="415498"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10</a:t>
              </a:r>
            </a:p>
          </xdr:txBody>
        </xdr:sp>
        <xdr:sp macro="" textlink="">
          <xdr:nvSpPr>
            <xdr:cNvPr id="62" name="CuadroTexto 34">
              <a:extLst>
                <a:ext uri="{FF2B5EF4-FFF2-40B4-BE49-F238E27FC236}">
                  <a16:creationId xmlns:a16="http://schemas.microsoft.com/office/drawing/2014/main" id="{00000000-0008-0000-0000-00003E000000}"/>
                </a:ext>
              </a:extLst>
            </xdr:cNvPr>
            <xdr:cNvSpPr txBox="1"/>
          </xdr:nvSpPr>
          <xdr:spPr>
            <a:xfrm>
              <a:off x="5512741" y="4314120"/>
              <a:ext cx="415498"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11</a:t>
              </a:r>
            </a:p>
          </xdr:txBody>
        </xdr:sp>
        <xdr:sp macro="" textlink="">
          <xdr:nvSpPr>
            <xdr:cNvPr id="63" name="CuadroTexto 35">
              <a:extLst>
                <a:ext uri="{FF2B5EF4-FFF2-40B4-BE49-F238E27FC236}">
                  <a16:creationId xmlns:a16="http://schemas.microsoft.com/office/drawing/2014/main" id="{00000000-0008-0000-0000-00003F000000}"/>
                </a:ext>
              </a:extLst>
            </xdr:cNvPr>
            <xdr:cNvSpPr txBox="1"/>
          </xdr:nvSpPr>
          <xdr:spPr>
            <a:xfrm>
              <a:off x="6152159" y="4314120"/>
              <a:ext cx="415498"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a:latin typeface="Abadi" panose="020B0604020104020204" pitchFamily="34" charset="0"/>
                </a:rPr>
                <a:t>12</a:t>
              </a:r>
            </a:p>
          </xdr:txBody>
        </xdr:sp>
        <xdr:sp macro="" textlink="">
          <xdr:nvSpPr>
            <xdr:cNvPr id="64" name="CuadroTexto 36">
              <a:extLst>
                <a:ext uri="{FF2B5EF4-FFF2-40B4-BE49-F238E27FC236}">
                  <a16:creationId xmlns:a16="http://schemas.microsoft.com/office/drawing/2014/main" id="{00000000-0008-0000-0000-000040000000}"/>
                </a:ext>
              </a:extLst>
            </xdr:cNvPr>
            <xdr:cNvSpPr txBox="1"/>
          </xdr:nvSpPr>
          <xdr:spPr>
            <a:xfrm rot="16200000">
              <a:off x="7114031" y="2519154"/>
              <a:ext cx="1614182" cy="29314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badi" panose="020B0604020104020204" pitchFamily="34" charset="0"/>
                </a:rPr>
                <a:t>Puerta de acceso</a:t>
              </a:r>
            </a:p>
          </xdr:txBody>
        </xdr:sp>
        <xdr:sp macro="" textlink="">
          <xdr:nvSpPr>
            <xdr:cNvPr id="65" name="CuadroTexto 37">
              <a:extLst>
                <a:ext uri="{FF2B5EF4-FFF2-40B4-BE49-F238E27FC236}">
                  <a16:creationId xmlns:a16="http://schemas.microsoft.com/office/drawing/2014/main" id="{00000000-0008-0000-0000-000041000000}"/>
                </a:ext>
              </a:extLst>
            </xdr:cNvPr>
            <xdr:cNvSpPr txBox="1"/>
          </xdr:nvSpPr>
          <xdr:spPr>
            <a:xfrm>
              <a:off x="2715476" y="2539237"/>
              <a:ext cx="5627205" cy="269601"/>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badi" panose="020B0604020104020204" pitchFamily="34" charset="0"/>
                </a:rPr>
                <a:t>Garaje en P0 de 300 [m</a:t>
              </a:r>
              <a:r>
                <a:rPr lang="es-ES" sz="1200">
                  <a:latin typeface="Abadi" panose="020B0604020104020204" pitchFamily="34" charset="0"/>
                  <a:ea typeface="Calibri" panose="020F0502020204030204" pitchFamily="34" charset="0"/>
                  <a:cs typeface="Calibri" panose="020F0502020204030204" pitchFamily="34" charset="0"/>
                </a:rPr>
                <a:t>²</a:t>
              </a:r>
              <a:r>
                <a:rPr lang="es-ES" sz="1200">
                  <a:latin typeface="Abadi" panose="020B0604020104020204" pitchFamily="34" charset="0"/>
                </a:rPr>
                <a:t>] (20 x 15 [m])</a:t>
              </a:r>
            </a:p>
          </xdr:txBody>
        </xdr:sp>
        <xdr:sp macro="" textlink="">
          <xdr:nvSpPr>
            <xdr:cNvPr id="66" name="Rectángulo 65">
              <a:extLst>
                <a:ext uri="{FF2B5EF4-FFF2-40B4-BE49-F238E27FC236}">
                  <a16:creationId xmlns:a16="http://schemas.microsoft.com/office/drawing/2014/main" id="{00000000-0008-0000-0000-000042000000}"/>
                </a:ext>
              </a:extLst>
            </xdr:cNvPr>
            <xdr:cNvSpPr/>
          </xdr:nvSpPr>
          <xdr:spPr>
            <a:xfrm rot="16200000">
              <a:off x="7475567" y="2585387"/>
              <a:ext cx="1429897" cy="160679"/>
            </a:xfrm>
            <a:prstGeom prst="rect">
              <a:avLst/>
            </a:prstGeom>
            <a:pattFill prst="lgGrid">
              <a:fgClr>
                <a:schemeClr val="tx1"/>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00">
                <a:latin typeface="Abadi" panose="020B0604020104020204" pitchFamily="34" charset="0"/>
              </a:endParaRPr>
            </a:p>
          </xdr:txBody>
        </xdr:sp>
        <xdr:sp macro="" textlink="">
          <xdr:nvSpPr>
            <xdr:cNvPr id="67" name="Rectángulo 66">
              <a:extLst>
                <a:ext uri="{FF2B5EF4-FFF2-40B4-BE49-F238E27FC236}">
                  <a16:creationId xmlns:a16="http://schemas.microsoft.com/office/drawing/2014/main" id="{00000000-0008-0000-0000-000043000000}"/>
                </a:ext>
              </a:extLst>
            </xdr:cNvPr>
            <xdr:cNvSpPr/>
          </xdr:nvSpPr>
          <xdr:spPr>
            <a:xfrm>
              <a:off x="6689007" y="3417954"/>
              <a:ext cx="1626363" cy="1222179"/>
            </a:xfrm>
            <a:prstGeom prst="rect">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a:latin typeface="Abadi" panose="020B0604020104020204" pitchFamily="34" charset="0"/>
                </a:rPr>
                <a:t>Trasteros</a:t>
              </a:r>
            </a:p>
          </xdr:txBody>
        </xdr:sp>
        <xdr:sp macro="" textlink="">
          <xdr:nvSpPr>
            <xdr:cNvPr id="68" name="Rectángulo 67">
              <a:extLst>
                <a:ext uri="{FF2B5EF4-FFF2-40B4-BE49-F238E27FC236}">
                  <a16:creationId xmlns:a16="http://schemas.microsoft.com/office/drawing/2014/main" id="{00000000-0008-0000-0000-000044000000}"/>
                </a:ext>
              </a:extLst>
            </xdr:cNvPr>
            <xdr:cNvSpPr/>
          </xdr:nvSpPr>
          <xdr:spPr>
            <a:xfrm rot="16200000">
              <a:off x="8038935" y="2457303"/>
              <a:ext cx="1963473" cy="46172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a:ln>
                    <a:solidFill>
                      <a:sysClr val="windowText" lastClr="000000"/>
                    </a:solidFill>
                  </a:ln>
                  <a:solidFill>
                    <a:sysClr val="windowText" lastClr="000000"/>
                  </a:solidFill>
                  <a:latin typeface="Abadi" panose="020B0604020104020204" pitchFamily="34" charset="0"/>
                </a:rPr>
                <a:t>FACHADA ESTE</a:t>
              </a:r>
            </a:p>
          </xdr:txBody>
        </xdr:sp>
        <xdr:sp macro="" textlink="">
          <xdr:nvSpPr>
            <xdr:cNvPr id="69" name="Rectángulo 68">
              <a:extLst>
                <a:ext uri="{FF2B5EF4-FFF2-40B4-BE49-F238E27FC236}">
                  <a16:creationId xmlns:a16="http://schemas.microsoft.com/office/drawing/2014/main" id="{00000000-0008-0000-0000-000045000000}"/>
                </a:ext>
              </a:extLst>
            </xdr:cNvPr>
            <xdr:cNvSpPr/>
          </xdr:nvSpPr>
          <xdr:spPr>
            <a:xfrm rot="16200000">
              <a:off x="1054331" y="2371817"/>
              <a:ext cx="1963473" cy="46172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ES" sz="1200">
                  <a:ln>
                    <a:solidFill>
                      <a:sysClr val="windowText" lastClr="000000"/>
                    </a:solidFill>
                  </a:ln>
                  <a:solidFill>
                    <a:sysClr val="windowText" lastClr="000000"/>
                  </a:solidFill>
                  <a:latin typeface="Abadi" panose="020B0604020104020204" pitchFamily="34" charset="0"/>
                </a:rPr>
                <a:t>FACHADA OESTE</a:t>
              </a:r>
            </a:p>
          </xdr:txBody>
        </xdr:sp>
      </xdr:grpSp>
      <xdr:pic>
        <xdr:nvPicPr>
          <xdr:cNvPr id="4" name="Gráfico 3" descr="Puntos cardinales">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489371" y="2626723"/>
            <a:ext cx="496510" cy="4953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199"/>
  <sheetViews>
    <sheetView tabSelected="1" view="pageBreakPreview" topLeftCell="A12" zoomScaleNormal="110" zoomScaleSheetLayoutView="100" workbookViewId="0">
      <selection activeCell="I13" sqref="I13"/>
    </sheetView>
  </sheetViews>
  <sheetFormatPr baseColWidth="10" defaultColWidth="8.88671875" defaultRowHeight="14.4" x14ac:dyDescent="0.3"/>
  <cols>
    <col min="1" max="1" width="35.77734375" customWidth="1"/>
    <col min="2" max="2" width="60.6640625" customWidth="1"/>
    <col min="3" max="4" width="11.6640625" customWidth="1"/>
  </cols>
  <sheetData>
    <row r="1" spans="1:4" s="3" customFormat="1" x14ac:dyDescent="0.3">
      <c r="B1"/>
    </row>
    <row r="2" spans="1:4" s="3" customFormat="1" ht="13.8" x14ac:dyDescent="0.25">
      <c r="A2" s="28" t="s">
        <v>41</v>
      </c>
      <c r="B2" s="28"/>
      <c r="C2" s="28"/>
      <c r="D2" s="28"/>
    </row>
    <row r="3" spans="1:4" s="3" customFormat="1" ht="13.8" x14ac:dyDescent="0.25">
      <c r="A3" s="28"/>
      <c r="B3" s="28"/>
      <c r="C3" s="28"/>
      <c r="D3" s="28"/>
    </row>
    <row r="4" spans="1:4" s="3" customFormat="1" ht="13.8" customHeight="1" x14ac:dyDescent="0.25">
      <c r="A4" s="21" t="s">
        <v>71</v>
      </c>
      <c r="B4" s="21"/>
      <c r="C4" s="21"/>
      <c r="D4" s="21"/>
    </row>
    <row r="5" spans="1:4" s="3" customFormat="1" ht="13.8" customHeight="1" x14ac:dyDescent="0.25">
      <c r="A5" s="21"/>
      <c r="B5" s="21"/>
      <c r="C5" s="21"/>
      <c r="D5" s="21"/>
    </row>
    <row r="6" spans="1:4" s="3" customFormat="1" ht="13.8" x14ac:dyDescent="0.25">
      <c r="B6" s="4"/>
    </row>
    <row r="7" spans="1:4" s="3" customFormat="1" ht="13.8" x14ac:dyDescent="0.25">
      <c r="A7" s="25" t="s">
        <v>37</v>
      </c>
      <c r="B7" s="26"/>
      <c r="C7" s="26"/>
      <c r="D7" s="27"/>
    </row>
    <row r="8" spans="1:4" s="3" customFormat="1" ht="14.4" customHeight="1" x14ac:dyDescent="0.25">
      <c r="A8" s="22" t="s">
        <v>57</v>
      </c>
      <c r="B8" s="23"/>
      <c r="C8" s="23"/>
      <c r="D8" s="24"/>
    </row>
    <row r="9" spans="1:4" s="3" customFormat="1" ht="13.8" x14ac:dyDescent="0.25">
      <c r="A9" s="14" t="s">
        <v>8</v>
      </c>
      <c r="B9" s="14" t="s">
        <v>4</v>
      </c>
      <c r="C9" s="14" t="s">
        <v>9</v>
      </c>
      <c r="D9" s="14" t="s">
        <v>10</v>
      </c>
    </row>
    <row r="10" spans="1:4" s="3" customFormat="1" ht="13.8" x14ac:dyDescent="0.25">
      <c r="A10" s="15" t="s">
        <v>35</v>
      </c>
      <c r="B10" s="15" t="s">
        <v>38</v>
      </c>
      <c r="C10" s="15" t="s">
        <v>6</v>
      </c>
      <c r="D10" s="5">
        <v>3</v>
      </c>
    </row>
    <row r="11" spans="1:4" s="3" customFormat="1" x14ac:dyDescent="0.25">
      <c r="A11" s="15" t="s">
        <v>36</v>
      </c>
      <c r="B11" s="15" t="s">
        <v>39</v>
      </c>
      <c r="C11" s="15" t="s">
        <v>66</v>
      </c>
      <c r="D11" s="5">
        <f>15*20</f>
        <v>300</v>
      </c>
    </row>
    <row r="12" spans="1:4" s="3" customFormat="1" ht="13.8" customHeight="1" x14ac:dyDescent="0.25">
      <c r="A12" s="15" t="s">
        <v>11</v>
      </c>
      <c r="B12" s="15" t="s">
        <v>12</v>
      </c>
      <c r="C12" s="15" t="s">
        <v>13</v>
      </c>
      <c r="D12" s="5">
        <v>12</v>
      </c>
    </row>
    <row r="13" spans="1:4" s="3" customFormat="1" ht="399.6" customHeight="1" x14ac:dyDescent="0.25">
      <c r="A13" s="29" t="s">
        <v>34</v>
      </c>
      <c r="B13" s="30"/>
      <c r="C13" s="30"/>
      <c r="D13" s="31"/>
    </row>
    <row r="14" spans="1:4" s="3" customFormat="1" ht="13.8" x14ac:dyDescent="0.25"/>
    <row r="15" spans="1:4" s="2" customFormat="1" ht="13.8" x14ac:dyDescent="0.25">
      <c r="A15" s="20" t="s">
        <v>56</v>
      </c>
      <c r="B15" s="20"/>
      <c r="C15" s="20"/>
      <c r="D15" s="20"/>
    </row>
    <row r="16" spans="1:4" s="2" customFormat="1" ht="13.8" x14ac:dyDescent="0.25">
      <c r="A16" s="14" t="s">
        <v>8</v>
      </c>
      <c r="B16" s="14" t="s">
        <v>4</v>
      </c>
      <c r="C16" s="14" t="s">
        <v>9</v>
      </c>
      <c r="D16" s="14" t="s">
        <v>10</v>
      </c>
    </row>
    <row r="17" spans="1:4" s="2" customFormat="1" ht="16.2" x14ac:dyDescent="0.25">
      <c r="A17" s="15" t="s">
        <v>14</v>
      </c>
      <c r="B17" s="15" t="s">
        <v>65</v>
      </c>
      <c r="C17" s="15" t="s">
        <v>43</v>
      </c>
      <c r="D17" s="16">
        <f>268*10^-8</f>
        <v>2.6800000000000002E-6</v>
      </c>
    </row>
    <row r="18" spans="1:4" s="2" customFormat="1" ht="13.8" x14ac:dyDescent="0.25">
      <c r="A18" s="15" t="s">
        <v>0</v>
      </c>
      <c r="B18" s="15" t="s">
        <v>29</v>
      </c>
      <c r="C18" s="15" t="s">
        <v>5</v>
      </c>
      <c r="D18" s="17">
        <v>5</v>
      </c>
    </row>
    <row r="19" spans="1:4" s="2" customFormat="1" ht="13.8" x14ac:dyDescent="0.25">
      <c r="A19" s="15" t="s">
        <v>1</v>
      </c>
      <c r="B19" s="15" t="s">
        <v>28</v>
      </c>
      <c r="C19" s="15" t="s">
        <v>6</v>
      </c>
      <c r="D19" s="17">
        <v>0.2</v>
      </c>
    </row>
    <row r="20" spans="1:4" s="2" customFormat="1" ht="16.2" x14ac:dyDescent="0.25">
      <c r="A20" s="15" t="s">
        <v>46</v>
      </c>
      <c r="B20" s="15" t="s">
        <v>2</v>
      </c>
      <c r="C20" s="15" t="s">
        <v>7</v>
      </c>
      <c r="D20" s="11">
        <f>D18*D17/(0.5*4/3*PI()*D19^3)*3600</f>
        <v>2.8791129205323864</v>
      </c>
    </row>
    <row r="21" spans="1:4" s="2" customFormat="1" ht="16.2" x14ac:dyDescent="0.25">
      <c r="A21" s="15" t="s">
        <v>40</v>
      </c>
      <c r="B21" s="15" t="s">
        <v>3</v>
      </c>
      <c r="C21" s="15" t="s">
        <v>67</v>
      </c>
      <c r="D21" s="11">
        <f>IFERROR(D10*D11/D12,0)</f>
        <v>75</v>
      </c>
    </row>
    <row r="22" spans="1:4" s="2" customFormat="1" ht="16.2" x14ac:dyDescent="0.25">
      <c r="A22" s="15" t="s">
        <v>45</v>
      </c>
      <c r="B22" s="15" t="s">
        <v>30</v>
      </c>
      <c r="C22" s="15" t="s">
        <v>68</v>
      </c>
      <c r="D22" s="11">
        <f>D20*D21/3600</f>
        <v>5.9981519177758048E-2</v>
      </c>
    </row>
    <row r="23" spans="1:4" s="2" customFormat="1" ht="13.8" x14ac:dyDescent="0.25"/>
    <row r="24" spans="1:4" s="2" customFormat="1" ht="13.8" x14ac:dyDescent="0.25">
      <c r="A24" s="20" t="s">
        <v>21</v>
      </c>
      <c r="B24" s="20"/>
      <c r="C24" s="20"/>
      <c r="D24" s="20"/>
    </row>
    <row r="25" spans="1:4" s="2" customFormat="1" ht="13.8" x14ac:dyDescent="0.25">
      <c r="A25" s="14" t="s">
        <v>8</v>
      </c>
      <c r="B25" s="14" t="s">
        <v>4</v>
      </c>
      <c r="C25" s="14" t="s">
        <v>9</v>
      </c>
      <c r="D25" s="14" t="s">
        <v>10</v>
      </c>
    </row>
    <row r="26" spans="1:4" s="2" customFormat="1" ht="16.2" x14ac:dyDescent="0.25">
      <c r="A26" s="15" t="s">
        <v>15</v>
      </c>
      <c r="B26" s="15" t="s">
        <v>30</v>
      </c>
      <c r="C26" s="15" t="s">
        <v>68</v>
      </c>
      <c r="D26" s="9">
        <f>D22</f>
        <v>5.9981519177758048E-2</v>
      </c>
    </row>
    <row r="27" spans="1:4" s="2" customFormat="1" ht="13.8" x14ac:dyDescent="0.25">
      <c r="A27" s="15" t="s">
        <v>11</v>
      </c>
      <c r="B27" s="15" t="s">
        <v>12</v>
      </c>
      <c r="C27" s="15" t="s">
        <v>13</v>
      </c>
      <c r="D27" s="8">
        <f>D12</f>
        <v>12</v>
      </c>
    </row>
    <row r="28" spans="1:4" s="2" customFormat="1" ht="16.2" x14ac:dyDescent="0.25">
      <c r="A28" s="15" t="s">
        <v>18</v>
      </c>
      <c r="B28" s="15" t="s">
        <v>58</v>
      </c>
      <c r="C28" s="15" t="s">
        <v>43</v>
      </c>
      <c r="D28" s="11">
        <f>D27*D26</f>
        <v>0.71977823013309661</v>
      </c>
    </row>
    <row r="29" spans="1:4" s="2" customFormat="1" ht="16.2" x14ac:dyDescent="0.25">
      <c r="A29" s="15" t="s">
        <v>17</v>
      </c>
      <c r="B29" s="15" t="s">
        <v>16</v>
      </c>
      <c r="C29" s="15" t="s">
        <v>68</v>
      </c>
      <c r="D29" s="17">
        <f>120/1000</f>
        <v>0.12</v>
      </c>
    </row>
    <row r="30" spans="1:4" s="2" customFormat="1" ht="16.2" x14ac:dyDescent="0.25">
      <c r="A30" s="15" t="s">
        <v>19</v>
      </c>
      <c r="B30" s="15" t="s">
        <v>33</v>
      </c>
      <c r="C30" s="15" t="s">
        <v>43</v>
      </c>
      <c r="D30" s="11">
        <f>D29*D27</f>
        <v>1.44</v>
      </c>
    </row>
    <row r="31" spans="1:4" s="2" customFormat="1" ht="16.2" x14ac:dyDescent="0.25">
      <c r="A31" s="15" t="s">
        <v>20</v>
      </c>
      <c r="B31" s="15" t="s">
        <v>47</v>
      </c>
      <c r="C31" s="15" t="s">
        <v>43</v>
      </c>
      <c r="D31" s="11">
        <f>MAX(D30,D28)</f>
        <v>1.44</v>
      </c>
    </row>
    <row r="32" spans="1:4" s="2" customFormat="1" ht="13.8" x14ac:dyDescent="0.25"/>
    <row r="33" spans="1:10" s="2" customFormat="1" ht="13.8" x14ac:dyDescent="0.25">
      <c r="A33" s="20" t="s">
        <v>55</v>
      </c>
      <c r="B33" s="20"/>
      <c r="C33" s="20"/>
      <c r="D33" s="20"/>
    </row>
    <row r="34" spans="1:10" s="2" customFormat="1" ht="13.8" x14ac:dyDescent="0.25">
      <c r="A34" s="14" t="s">
        <v>8</v>
      </c>
      <c r="B34" s="14" t="s">
        <v>4</v>
      </c>
      <c r="C34" s="14" t="s">
        <v>9</v>
      </c>
      <c r="D34" s="14" t="s">
        <v>10</v>
      </c>
    </row>
    <row r="35" spans="1:10" s="2" customFormat="1" ht="16.2" x14ac:dyDescent="0.25">
      <c r="A35" s="15" t="s">
        <v>20</v>
      </c>
      <c r="B35" s="15" t="s">
        <v>47</v>
      </c>
      <c r="C35" s="15" t="s">
        <v>32</v>
      </c>
      <c r="D35" s="12">
        <f>D31*1000</f>
        <v>1440</v>
      </c>
    </row>
    <row r="36" spans="1:10" s="2" customFormat="1" ht="16.2" x14ac:dyDescent="0.25">
      <c r="A36" s="15" t="s">
        <v>22</v>
      </c>
      <c r="B36" s="15" t="s">
        <v>24</v>
      </c>
      <c r="C36" s="15" t="s">
        <v>69</v>
      </c>
      <c r="D36" s="12">
        <f>D$35*4</f>
        <v>5760</v>
      </c>
    </row>
    <row r="37" spans="1:10" s="2" customFormat="1" ht="16.2" x14ac:dyDescent="0.25">
      <c r="A37" s="15" t="s">
        <v>23</v>
      </c>
      <c r="B37" s="15" t="s">
        <v>25</v>
      </c>
      <c r="C37" s="15" t="s">
        <v>69</v>
      </c>
      <c r="D37" s="12">
        <f>D$35*4</f>
        <v>5760</v>
      </c>
    </row>
    <row r="38" spans="1:10" s="2" customFormat="1" ht="16.2" x14ac:dyDescent="0.25">
      <c r="A38" s="15" t="s">
        <v>31</v>
      </c>
      <c r="B38" s="15" t="s">
        <v>26</v>
      </c>
      <c r="C38" s="15" t="s">
        <v>69</v>
      </c>
      <c r="D38" s="12">
        <f>MAX(D$35*8,70)</f>
        <v>11520</v>
      </c>
    </row>
    <row r="39" spans="1:10" s="2" customFormat="1" ht="16.2" x14ac:dyDescent="0.25">
      <c r="A39" s="15" t="s">
        <v>27</v>
      </c>
      <c r="B39" s="15" t="s">
        <v>53</v>
      </c>
      <c r="C39" s="15" t="s">
        <v>69</v>
      </c>
      <c r="D39" s="12">
        <f>D$35*8</f>
        <v>11520</v>
      </c>
    </row>
    <row r="40" spans="1:10" s="2" customFormat="1" ht="16.2" x14ac:dyDescent="0.25">
      <c r="A40" s="15" t="s">
        <v>42</v>
      </c>
      <c r="B40" s="15" t="s">
        <v>52</v>
      </c>
      <c r="C40" s="15" t="s">
        <v>69</v>
      </c>
      <c r="D40" s="12">
        <f>D35*2.5</f>
        <v>3600</v>
      </c>
    </row>
    <row r="41" spans="1:10" s="2" customFormat="1" ht="16.2" x14ac:dyDescent="0.25">
      <c r="A41" s="15" t="s">
        <v>50</v>
      </c>
      <c r="B41" s="18" t="s">
        <v>51</v>
      </c>
      <c r="C41" s="15" t="s">
        <v>32</v>
      </c>
      <c r="D41" s="13">
        <f>D35*1.25</f>
        <v>1800</v>
      </c>
    </row>
    <row r="42" spans="1:10" s="2" customFormat="1" ht="13.8" x14ac:dyDescent="0.25"/>
    <row r="43" spans="1:10" s="2" customFormat="1" ht="13.8" x14ac:dyDescent="0.25">
      <c r="A43" s="20" t="s">
        <v>63</v>
      </c>
      <c r="B43" s="20"/>
      <c r="C43" s="20"/>
      <c r="D43" s="20"/>
    </row>
    <row r="44" spans="1:10" s="2" customFormat="1" ht="160.05000000000001" customHeight="1" x14ac:dyDescent="0.25">
      <c r="A44" s="41" t="s">
        <v>64</v>
      </c>
      <c r="B44" s="41"/>
      <c r="C44" s="41"/>
      <c r="D44" s="41"/>
    </row>
    <row r="45" spans="1:10" s="2" customFormat="1" ht="349.95" customHeight="1" x14ac:dyDescent="0.25">
      <c r="A45" s="41" t="s">
        <v>70</v>
      </c>
      <c r="B45" s="41"/>
      <c r="C45" s="41"/>
      <c r="D45" s="41"/>
    </row>
    <row r="46" spans="1:10" s="2" customFormat="1" ht="13.8" x14ac:dyDescent="0.25">
      <c r="A46" s="19"/>
      <c r="B46" s="19"/>
      <c r="C46" s="19"/>
      <c r="D46" s="19"/>
    </row>
    <row r="47" spans="1:10" s="2" customFormat="1" ht="13.8" x14ac:dyDescent="0.25">
      <c r="A47" s="20" t="s">
        <v>54</v>
      </c>
      <c r="B47" s="20"/>
      <c r="C47" s="20"/>
      <c r="D47" s="20"/>
    </row>
    <row r="48" spans="1:10" s="2" customFormat="1" ht="72" customHeight="1" x14ac:dyDescent="0.3">
      <c r="A48" s="33" t="s">
        <v>59</v>
      </c>
      <c r="B48" s="34"/>
      <c r="C48" s="34"/>
      <c r="D48" s="34"/>
      <c r="H48" s="10"/>
      <c r="J48"/>
    </row>
    <row r="49" spans="1:6" s="2" customFormat="1" ht="13.8" x14ac:dyDescent="0.25"/>
    <row r="50" spans="1:6" s="2" customFormat="1" ht="13.8" x14ac:dyDescent="0.25">
      <c r="A50" s="20" t="s">
        <v>48</v>
      </c>
      <c r="B50" s="20"/>
      <c r="C50" s="20"/>
      <c r="D50" s="20"/>
    </row>
    <row r="51" spans="1:6" s="2" customFormat="1" ht="13.8" x14ac:dyDescent="0.25">
      <c r="A51" s="35" t="s">
        <v>61</v>
      </c>
      <c r="B51" s="36"/>
      <c r="C51" s="36"/>
      <c r="D51" s="37"/>
    </row>
    <row r="52" spans="1:6" s="2" customFormat="1" ht="13.8" x14ac:dyDescent="0.25">
      <c r="A52" s="38" t="s">
        <v>62</v>
      </c>
      <c r="B52" s="38"/>
      <c r="C52" s="38"/>
      <c r="D52" s="38"/>
    </row>
    <row r="53" spans="1:6" s="2" customFormat="1" ht="13.8" x14ac:dyDescent="0.25">
      <c r="A53" s="39" t="s">
        <v>60</v>
      </c>
      <c r="B53" s="39"/>
      <c r="C53" s="39"/>
      <c r="D53" s="39"/>
    </row>
    <row r="54" spans="1:6" s="2" customFormat="1" ht="13.8" x14ac:dyDescent="0.25">
      <c r="A54" s="40" t="s">
        <v>49</v>
      </c>
      <c r="B54" s="40"/>
      <c r="C54" s="40"/>
      <c r="D54" s="40"/>
    </row>
    <row r="55" spans="1:6" s="2" customFormat="1" ht="13.8" x14ac:dyDescent="0.25"/>
    <row r="56" spans="1:6" s="2" customFormat="1" ht="13.8" x14ac:dyDescent="0.25">
      <c r="A56" s="6"/>
      <c r="B56" s="7"/>
      <c r="C56" s="7"/>
      <c r="D56" s="7"/>
    </row>
    <row r="57" spans="1:6" s="2" customFormat="1" ht="13.8" x14ac:dyDescent="0.25">
      <c r="A57" s="7"/>
      <c r="B57" s="7"/>
      <c r="C57" s="7"/>
      <c r="D57" s="7"/>
    </row>
    <row r="58" spans="1:6" s="2" customFormat="1" x14ac:dyDescent="0.3">
      <c r="A58" s="7"/>
      <c r="B58" s="7"/>
      <c r="C58" s="7"/>
      <c r="D58" s="7"/>
      <c r="F58"/>
    </row>
    <row r="59" spans="1:6" s="2" customFormat="1" ht="13.8" x14ac:dyDescent="0.25">
      <c r="A59" s="7"/>
      <c r="B59" s="7"/>
      <c r="C59" s="7"/>
      <c r="D59" s="7"/>
    </row>
    <row r="60" spans="1:6" s="2" customFormat="1" ht="13.8" x14ac:dyDescent="0.25">
      <c r="A60" s="7"/>
      <c r="B60" s="7"/>
      <c r="C60" s="7"/>
      <c r="D60" s="7"/>
    </row>
    <row r="61" spans="1:6" s="2" customFormat="1" ht="13.8" x14ac:dyDescent="0.25">
      <c r="A61" s="7"/>
      <c r="B61" s="7"/>
      <c r="C61" s="7"/>
      <c r="D61" s="7"/>
    </row>
    <row r="62" spans="1:6" s="2" customFormat="1" ht="13.8" x14ac:dyDescent="0.25">
      <c r="A62" s="7"/>
      <c r="B62" s="7"/>
      <c r="C62" s="7"/>
      <c r="D62" s="7"/>
    </row>
    <row r="63" spans="1:6" s="2" customFormat="1" ht="13.8" x14ac:dyDescent="0.25">
      <c r="A63" s="7"/>
      <c r="B63" s="7"/>
      <c r="C63" s="7"/>
      <c r="D63" s="7"/>
    </row>
    <row r="64" spans="1:6" s="2" customFormat="1" ht="13.8" x14ac:dyDescent="0.25">
      <c r="A64" s="32" t="s">
        <v>44</v>
      </c>
      <c r="B64" s="32"/>
      <c r="C64" s="32"/>
      <c r="D64" s="32"/>
    </row>
    <row r="65" spans="1:4" s="2" customFormat="1" ht="13.8" x14ac:dyDescent="0.25">
      <c r="A65" s="32">
        <f ca="1">TODAY()</f>
        <v>45467</v>
      </c>
      <c r="B65" s="32"/>
      <c r="C65" s="32"/>
      <c r="D65" s="32"/>
    </row>
    <row r="66" spans="1:4" s="2" customFormat="1" ht="13.8" x14ac:dyDescent="0.25">
      <c r="A66" s="7"/>
      <c r="B66" s="7"/>
      <c r="C66" s="7"/>
      <c r="D66" s="7"/>
    </row>
    <row r="67" spans="1:4" s="2" customFormat="1" ht="13.8" x14ac:dyDescent="0.25"/>
    <row r="68" spans="1:4" s="2" customFormat="1" ht="13.8" x14ac:dyDescent="0.25"/>
    <row r="69" spans="1:4" s="2" customFormat="1" ht="13.8" x14ac:dyDescent="0.25"/>
    <row r="70" spans="1:4" s="2" customFormat="1" ht="13.8" x14ac:dyDescent="0.25"/>
    <row r="71" spans="1:4" s="2" customFormat="1" ht="13.8" x14ac:dyDescent="0.25"/>
    <row r="72" spans="1:4" s="2" customFormat="1" ht="13.8" x14ac:dyDescent="0.25"/>
    <row r="73" spans="1:4" s="2" customFormat="1" ht="13.8" x14ac:dyDescent="0.25"/>
    <row r="74" spans="1:4" s="2" customFormat="1" ht="13.8" x14ac:dyDescent="0.25"/>
    <row r="75" spans="1:4" s="2" customFormat="1" ht="13.8" x14ac:dyDescent="0.25"/>
    <row r="76" spans="1:4" s="2" customFormat="1" ht="13.8" x14ac:dyDescent="0.25"/>
    <row r="77" spans="1:4" s="2" customFormat="1" ht="13.8" x14ac:dyDescent="0.25"/>
    <row r="78" spans="1:4" s="2" customFormat="1" ht="13.8" x14ac:dyDescent="0.25"/>
    <row r="79" spans="1:4" s="2" customFormat="1" ht="13.8" x14ac:dyDescent="0.25"/>
    <row r="80" spans="1:4" s="2" customFormat="1" ht="13.8" x14ac:dyDescent="0.25"/>
    <row r="81" s="2" customFormat="1" ht="13.8" x14ac:dyDescent="0.25"/>
    <row r="82" s="2" customFormat="1" ht="13.8" x14ac:dyDescent="0.25"/>
    <row r="83" s="2" customFormat="1" ht="13.8" x14ac:dyDescent="0.25"/>
    <row r="84" s="2" customFormat="1" ht="13.8" x14ac:dyDescent="0.25"/>
    <row r="85" s="2" customFormat="1" ht="13.8" x14ac:dyDescent="0.25"/>
    <row r="86" s="2" customFormat="1" ht="13.8" x14ac:dyDescent="0.25"/>
    <row r="87" s="2" customFormat="1" ht="13.8" x14ac:dyDescent="0.25"/>
    <row r="88" s="2" customFormat="1" ht="13.8" x14ac:dyDescent="0.25"/>
    <row r="89" s="2" customFormat="1" ht="13.8" x14ac:dyDescent="0.25"/>
    <row r="90" s="2" customFormat="1" ht="13.8" x14ac:dyDescent="0.25"/>
    <row r="91" s="2" customFormat="1" ht="13.8" x14ac:dyDescent="0.25"/>
    <row r="92" s="2" customFormat="1" ht="13.8" x14ac:dyDescent="0.25"/>
    <row r="93" s="2" customFormat="1" ht="13.8" x14ac:dyDescent="0.25"/>
    <row r="94" s="2" customFormat="1" ht="13.8" x14ac:dyDescent="0.25"/>
    <row r="95" s="2" customFormat="1" ht="13.8" x14ac:dyDescent="0.25"/>
    <row r="96" s="2" customFormat="1" ht="13.8" x14ac:dyDescent="0.25"/>
    <row r="97" s="2" customFormat="1" ht="13.8" x14ac:dyDescent="0.25"/>
    <row r="98" s="2" customFormat="1" ht="13.8" x14ac:dyDescent="0.25"/>
    <row r="99" s="2" customFormat="1" ht="13.8" x14ac:dyDescent="0.25"/>
    <row r="100" s="2" customFormat="1" ht="13.8" x14ac:dyDescent="0.25"/>
    <row r="101" s="2" customFormat="1" ht="13.8" x14ac:dyDescent="0.25"/>
    <row r="102" s="2" customFormat="1" ht="13.8" x14ac:dyDescent="0.25"/>
    <row r="103" s="2" customFormat="1" ht="13.8" x14ac:dyDescent="0.25"/>
    <row r="104" s="2" customFormat="1" ht="13.8" x14ac:dyDescent="0.25"/>
    <row r="105" s="2" customFormat="1" ht="13.8" x14ac:dyDescent="0.25"/>
    <row r="106" s="2" customFormat="1" ht="13.8" x14ac:dyDescent="0.25"/>
    <row r="107" s="2" customFormat="1" ht="13.8" x14ac:dyDescent="0.25"/>
    <row r="108" s="2" customFormat="1" ht="13.8" x14ac:dyDescent="0.25"/>
    <row r="109" s="2" customFormat="1" ht="13.8" x14ac:dyDescent="0.25"/>
    <row r="110" s="2" customFormat="1" ht="13.8" x14ac:dyDescent="0.25"/>
    <row r="111" s="2" customFormat="1" ht="13.8" x14ac:dyDescent="0.25"/>
    <row r="112" s="2" customFormat="1" ht="13.8" x14ac:dyDescent="0.25"/>
    <row r="113" s="2" customFormat="1" ht="13.8" x14ac:dyDescent="0.25"/>
    <row r="114" s="2" customFormat="1" ht="13.8" x14ac:dyDescent="0.25"/>
    <row r="115" s="2" customFormat="1" ht="13.8" x14ac:dyDescent="0.25"/>
    <row r="116" s="2" customFormat="1" ht="13.8" x14ac:dyDescent="0.25"/>
    <row r="117" s="2" customFormat="1" ht="13.8" x14ac:dyDescent="0.25"/>
    <row r="118" s="2" customFormat="1" ht="13.8" x14ac:dyDescent="0.25"/>
    <row r="119" s="2" customFormat="1" ht="13.8" x14ac:dyDescent="0.25"/>
    <row r="120" s="2" customFormat="1" ht="13.8" x14ac:dyDescent="0.25"/>
    <row r="121" s="2" customFormat="1" ht="13.8" x14ac:dyDescent="0.25"/>
    <row r="122" s="2" customFormat="1" ht="13.8" x14ac:dyDescent="0.25"/>
    <row r="123" s="2" customFormat="1" ht="13.8" x14ac:dyDescent="0.25"/>
    <row r="124" s="2" customFormat="1" ht="13.8" x14ac:dyDescent="0.25"/>
    <row r="125" s="2" customFormat="1" ht="13.8" x14ac:dyDescent="0.25"/>
    <row r="126" s="2" customFormat="1" ht="13.8" x14ac:dyDescent="0.25"/>
    <row r="127" s="2" customFormat="1" ht="13.8" x14ac:dyDescent="0.25"/>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sheetData>
  <mergeCells count="20">
    <mergeCell ref="A65:D65"/>
    <mergeCell ref="A64:D64"/>
    <mergeCell ref="A33:D33"/>
    <mergeCell ref="A47:D47"/>
    <mergeCell ref="A48:D48"/>
    <mergeCell ref="A50:D50"/>
    <mergeCell ref="A51:D51"/>
    <mergeCell ref="A52:D52"/>
    <mergeCell ref="A53:D53"/>
    <mergeCell ref="A54:D54"/>
    <mergeCell ref="A43:D43"/>
    <mergeCell ref="A44:D44"/>
    <mergeCell ref="A45:D45"/>
    <mergeCell ref="A24:D24"/>
    <mergeCell ref="A4:D5"/>
    <mergeCell ref="A8:D8"/>
    <mergeCell ref="A7:D7"/>
    <mergeCell ref="A2:D3"/>
    <mergeCell ref="A13:D13"/>
    <mergeCell ref="A15:D15"/>
  </mergeCells>
  <pageMargins left="0.7" right="0.7" top="0.75" bottom="0.75" header="0.3" footer="0.3"/>
  <pageSetup paperSize="9" scale="73" fitToHeight="0" orientation="portrait" r:id="rId1"/>
  <headerFooter>
    <oddHeader>&amp;L&amp;"-,Negrita"&amp;16AUTOCONSUMO Y AUTARQUÍA&amp;R&amp;"-,Negrita"&amp;16INGENIERO SOLITARIO</oddHeader>
    <oddFooter>&amp;L&amp;"-,Negrita"&amp;16&amp;D&amp;R&amp;"-,Negrita"&amp;16&amp;P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vt:lpstr>
      <vt:lpstr>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Domínguez Galvá</dc:creator>
  <cp:lastModifiedBy>Andrés Domínguez Galvá</cp:lastModifiedBy>
  <cp:lastPrinted>2024-06-24T18:48:14Z</cp:lastPrinted>
  <dcterms:created xsi:type="dcterms:W3CDTF">2015-06-05T18:19:34Z</dcterms:created>
  <dcterms:modified xsi:type="dcterms:W3CDTF">2024-06-24T18:51:25Z</dcterms:modified>
</cp:coreProperties>
</file>